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Dropbox\AEC Shared Folder\Basketball\Spring 23\"/>
    </mc:Choice>
  </mc:AlternateContent>
  <xr:revisionPtr revIDLastSave="0" documentId="13_ncr:1_{F2E3C87F-11BC-4E68-BDC6-C1215C50B3BD}" xr6:coauthVersionLast="47" xr6:coauthVersionMax="47" xr10:uidLastSave="{00000000-0000-0000-0000-000000000000}"/>
  <bookViews>
    <workbookView xWindow="-108" yWindow="-108" windowWidth="23256" windowHeight="12456" xr2:uid="{A02CBA64-F246-47CE-80CD-D3CC4B396D83}"/>
  </bookViews>
  <sheets>
    <sheet name="Sheet1" sheetId="1" r:id="rId1"/>
  </sheets>
  <definedNames>
    <definedName name="Away">Sheet1!$D$15:$D$43</definedName>
    <definedName name="awayscore">Sheet1!$F$15:$F$43</definedName>
    <definedName name="Home">Sheet1!$C$15:$C$43</definedName>
    <definedName name="homescore">Sheet1!$E$15:$E$43</definedName>
    <definedName name="losses">Sheet1!$P$15:$P$43</definedName>
    <definedName name="Wins">Sheet1!$O$15:$O$43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3" i="1"/>
  <c r="F7" i="1"/>
  <c r="P15" i="1"/>
  <c r="P16" i="1"/>
  <c r="O15" i="1"/>
  <c r="O16" i="1"/>
  <c r="F3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D3" i="1" l="1"/>
  <c r="G3" i="1"/>
  <c r="C3" i="1"/>
  <c r="D4" i="1"/>
  <c r="C7" i="1"/>
  <c r="C4" i="1"/>
  <c r="D7" i="1"/>
  <c r="C6" i="1"/>
  <c r="D6" i="1"/>
  <c r="C5" i="1"/>
  <c r="D5" i="1"/>
  <c r="C8" i="1"/>
  <c r="D8" i="1"/>
  <c r="H3" i="1" l="1"/>
  <c r="H7" i="1"/>
  <c r="H5" i="1"/>
  <c r="H6" i="1"/>
  <c r="H8" i="1"/>
  <c r="H4" i="1"/>
  <c r="F4" i="1"/>
  <c r="F5" i="1"/>
  <c r="F6" i="1"/>
  <c r="F8" i="1"/>
  <c r="E4" i="1"/>
  <c r="E5" i="1"/>
  <c r="E6" i="1"/>
  <c r="E8" i="1"/>
  <c r="G5" i="1" l="1"/>
  <c r="G8" i="1"/>
  <c r="G4" i="1"/>
  <c r="G7" i="1"/>
  <c r="G6" i="1"/>
</calcChain>
</file>

<file path=xl/sharedStrings.xml><?xml version="1.0" encoding="utf-8"?>
<sst xmlns="http://schemas.openxmlformats.org/spreadsheetml/2006/main" count="164" uniqueCount="44">
  <si>
    <t>Team</t>
  </si>
  <si>
    <t>Wins</t>
  </si>
  <si>
    <t>Losses</t>
  </si>
  <si>
    <t>PF</t>
  </si>
  <si>
    <t>PA</t>
  </si>
  <si>
    <t>PD</t>
  </si>
  <si>
    <t>Rank</t>
  </si>
  <si>
    <t>Printyourbrackets.com</t>
  </si>
  <si>
    <t>RNK</t>
  </si>
  <si>
    <t>TEAM</t>
  </si>
  <si>
    <t>W</t>
  </si>
  <si>
    <t>L</t>
  </si>
  <si>
    <t>GB</t>
  </si>
  <si>
    <t>Air Balls</t>
  </si>
  <si>
    <t>Y</t>
  </si>
  <si>
    <t>Ballkitects</t>
  </si>
  <si>
    <t>y</t>
  </si>
  <si>
    <t>Back Court Violators</t>
  </si>
  <si>
    <t>The A-Team</t>
  </si>
  <si>
    <t>ABS</t>
  </si>
  <si>
    <t>CMTA All-Stars</t>
  </si>
  <si>
    <t>Date</t>
  </si>
  <si>
    <t>Time</t>
  </si>
  <si>
    <t>Game</t>
  </si>
  <si>
    <t>Result</t>
  </si>
  <si>
    <t>Tournament</t>
  </si>
  <si>
    <t xml:space="preserve"> </t>
  </si>
  <si>
    <t>Wednesday 4/13/2021</t>
  </si>
  <si>
    <t xml:space="preserve">Championship </t>
  </si>
  <si>
    <t>Flint Tropics</t>
  </si>
  <si>
    <t>CMTA No Stars</t>
  </si>
  <si>
    <t>Bye</t>
  </si>
  <si>
    <t>Wednesday 11/30/2022</t>
  </si>
  <si>
    <t>Wednesday 01/25/2023</t>
  </si>
  <si>
    <t>Ankle Sprainers</t>
  </si>
  <si>
    <t>Wednesday 02/01/2023</t>
  </si>
  <si>
    <t>Wednesday 02/08/2023</t>
  </si>
  <si>
    <t>Wednesday 02/15/2023</t>
  </si>
  <si>
    <t>Wednesday 03/01/2023</t>
  </si>
  <si>
    <t>Wednesday 03/15/2023</t>
  </si>
  <si>
    <t>Wednesday 03/22/2023</t>
  </si>
  <si>
    <t>Wednesday 03/29/2023</t>
  </si>
  <si>
    <t>Wednesday 04/05/2023</t>
  </si>
  <si>
    <t>Wednesday 04/12/2023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</si>
</sst>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horizontal="left" vertical="top" indent="2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8" fontId="3" fillId="0" borderId="1" xfId="0" applyNumberFormat="1" applyFont="1" applyBorder="1" applyAlignment="1">
      <alignment horizontal="left" vertical="top" indent="2"/>
    </xf>
    <xf numFmtId="0" fontId="3" fillId="2" borderId="1" xfId="0" applyFont="1" applyFill="1" applyBorder="1" applyAlignment="1">
      <alignment horizontal="left" vertical="top" indent="2"/>
    </xf>
    <xf numFmtId="18" fontId="3" fillId="2" borderId="1" xfId="0" applyNumberFormat="1" applyFont="1" applyFill="1" applyBorder="1" applyAlignment="1">
      <alignment horizontal="left" vertical="top" indent="2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3" fillId="3" borderId="1" xfId="0" applyFont="1" applyFill="1" applyBorder="1" applyAlignment="1">
      <alignment horizontal="left" vertical="top" indent="2"/>
    </xf>
    <xf numFmtId="18" fontId="3" fillId="3" borderId="1" xfId="0" applyNumberFormat="1" applyFont="1" applyFill="1" applyBorder="1" applyAlignment="1">
      <alignment horizontal="left" vertical="top" indent="2"/>
    </xf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/>
    <xf numFmtId="18" fontId="6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99913-4169-4FD8-BCCE-13781AD3CC7E}">
  <dimension ref="A1:Q65"/>
  <sheetViews>
    <sheetView showGridLines="0" tabSelected="1" zoomScale="70" zoomScaleNormal="70" workbookViewId="0">
      <selection activeCell="E30" sqref="E30"/>
    </sheetView>
  </sheetViews>
  <sheetFormatPr defaultRowHeight="14.4" x14ac:dyDescent="0.3"/>
  <cols>
    <col min="1" max="1" width="25.6640625" customWidth="1"/>
    <col min="2" max="2" width="13.6640625" customWidth="1"/>
    <col min="3" max="3" width="24.44140625" customWidth="1"/>
    <col min="4" max="4" width="20.33203125" bestFit="1" customWidth="1"/>
    <col min="5" max="5" width="8.33203125" customWidth="1"/>
    <col min="6" max="6" width="8.109375" customWidth="1"/>
    <col min="7" max="7" width="14.6640625" bestFit="1" customWidth="1"/>
    <col min="8" max="8" width="4.88671875" bestFit="1" customWidth="1"/>
    <col min="9" max="9" width="10.44140625" customWidth="1"/>
    <col min="10" max="10" width="5.6640625" customWidth="1"/>
    <col min="11" max="11" width="25.33203125" customWidth="1"/>
    <col min="12" max="12" width="24.44140625" customWidth="1"/>
    <col min="13" max="13" width="24.88671875" customWidth="1"/>
    <col min="14" max="14" width="19.88671875" customWidth="1"/>
    <col min="15" max="15" width="10" customWidth="1"/>
    <col min="16" max="16" width="8.33203125" customWidth="1"/>
  </cols>
  <sheetData>
    <row r="1" spans="1:17" x14ac:dyDescent="0.3">
      <c r="A1" s="2" t="s">
        <v>0</v>
      </c>
      <c r="B1" s="2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K1" s="8" t="s">
        <v>7</v>
      </c>
    </row>
    <row r="2" spans="1:17" x14ac:dyDescent="0.3">
      <c r="A2" s="2"/>
      <c r="B2" s="2"/>
      <c r="C2" s="2"/>
      <c r="D2" s="2"/>
      <c r="E2" s="2"/>
      <c r="F2" s="2"/>
      <c r="G2" s="2"/>
      <c r="H2" s="2"/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3</v>
      </c>
      <c r="P2" s="6" t="s">
        <v>4</v>
      </c>
      <c r="Q2" s="6" t="s">
        <v>5</v>
      </c>
    </row>
    <row r="3" spans="1:17" x14ac:dyDescent="0.3">
      <c r="A3" s="1" t="s">
        <v>13</v>
      </c>
      <c r="B3" s="1" t="s">
        <v>14</v>
      </c>
      <c r="C3" s="1">
        <f t="shared" ref="C3:C8" si="0">COUNTIFS(Wins,A3)</f>
        <v>3</v>
      </c>
      <c r="D3" s="1">
        <f t="shared" ref="D3:D8" si="1">COUNTIFS(losses,A3)</f>
        <v>3</v>
      </c>
      <c r="E3" s="1">
        <f>SUMIF(Home,A3,homescore)+SUMIF(Away,A3,awayscore)</f>
        <v>491</v>
      </c>
      <c r="F3" s="1">
        <f t="shared" ref="F3:F8" si="2">SUMIF(Home,A3,awayscore)+SUMIF(Away,A3,homescore)</f>
        <v>441</v>
      </c>
      <c r="G3" s="1">
        <f t="shared" ref="G3:G8" si="3">E3-F3</f>
        <v>50</v>
      </c>
      <c r="H3" s="1">
        <f t="shared" ref="H3:H8" si="4">_xlfn.RANK.EQ(C3,$C$3:$C$10,0)</f>
        <v>3</v>
      </c>
      <c r="J3" s="7">
        <v>1</v>
      </c>
      <c r="K3" s="4" t="s">
        <v>17</v>
      </c>
      <c r="L3" s="5"/>
      <c r="M3" s="5"/>
      <c r="N3" s="18"/>
      <c r="O3" s="7"/>
      <c r="P3" s="7"/>
      <c r="Q3" s="7"/>
    </row>
    <row r="4" spans="1:17" x14ac:dyDescent="0.3">
      <c r="A4" s="4" t="s">
        <v>15</v>
      </c>
      <c r="B4" s="1" t="s">
        <v>16</v>
      </c>
      <c r="C4" s="1">
        <f t="shared" si="0"/>
        <v>5</v>
      </c>
      <c r="D4" s="1">
        <f t="shared" si="1"/>
        <v>1</v>
      </c>
      <c r="E4" s="1">
        <f t="shared" ref="E4:E8" si="5">SUMIF(Home,A4,homescore)+SUMIF(Away,A4,awayscore)</f>
        <v>355</v>
      </c>
      <c r="F4" s="1">
        <f t="shared" si="2"/>
        <v>315</v>
      </c>
      <c r="G4" s="1">
        <f t="shared" si="3"/>
        <v>40</v>
      </c>
      <c r="H4" s="1">
        <f t="shared" si="4"/>
        <v>1</v>
      </c>
      <c r="J4" s="7">
        <v>2</v>
      </c>
      <c r="K4" s="1" t="s">
        <v>13</v>
      </c>
      <c r="L4" s="5"/>
      <c r="M4" s="5"/>
      <c r="N4" s="19"/>
      <c r="O4" s="7"/>
      <c r="P4" s="7"/>
      <c r="Q4" s="7"/>
    </row>
    <row r="5" spans="1:17" x14ac:dyDescent="0.3">
      <c r="A5" s="1" t="s">
        <v>17</v>
      </c>
      <c r="B5" s="1" t="s">
        <v>16</v>
      </c>
      <c r="C5" s="1">
        <f t="shared" si="0"/>
        <v>2</v>
      </c>
      <c r="D5" s="1">
        <f t="shared" si="1"/>
        <v>4</v>
      </c>
      <c r="E5" s="1">
        <f t="shared" si="5"/>
        <v>325</v>
      </c>
      <c r="F5" s="1">
        <f t="shared" si="2"/>
        <v>348</v>
      </c>
      <c r="G5" s="1">
        <f t="shared" si="3"/>
        <v>-23</v>
      </c>
      <c r="H5" s="1">
        <f t="shared" si="4"/>
        <v>4</v>
      </c>
      <c r="J5" s="7">
        <v>3</v>
      </c>
      <c r="K5" s="4" t="s">
        <v>15</v>
      </c>
      <c r="L5" s="5"/>
      <c r="M5" s="5"/>
      <c r="N5" s="18"/>
      <c r="O5" s="7"/>
      <c r="P5" s="7"/>
      <c r="Q5" s="7"/>
    </row>
    <row r="6" spans="1:17" x14ac:dyDescent="0.3">
      <c r="A6" s="1" t="s">
        <v>18</v>
      </c>
      <c r="B6" s="1" t="s">
        <v>16</v>
      </c>
      <c r="C6" s="1">
        <f t="shared" si="0"/>
        <v>1</v>
      </c>
      <c r="D6" s="1">
        <f t="shared" si="1"/>
        <v>5</v>
      </c>
      <c r="E6" s="1">
        <f t="shared" si="5"/>
        <v>428</v>
      </c>
      <c r="F6" s="1">
        <f t="shared" si="2"/>
        <v>476</v>
      </c>
      <c r="G6" s="1">
        <f t="shared" si="3"/>
        <v>-48</v>
      </c>
      <c r="H6" s="1">
        <f t="shared" si="4"/>
        <v>6</v>
      </c>
      <c r="J6" s="7">
        <v>4</v>
      </c>
      <c r="K6" s="4" t="s">
        <v>19</v>
      </c>
      <c r="L6" s="5"/>
      <c r="M6" s="5"/>
      <c r="N6" s="7"/>
      <c r="O6" s="7"/>
      <c r="P6" s="7"/>
      <c r="Q6" s="7"/>
    </row>
    <row r="7" spans="1:17" x14ac:dyDescent="0.3">
      <c r="A7" s="1" t="s">
        <v>29</v>
      </c>
      <c r="B7" s="1" t="s">
        <v>16</v>
      </c>
      <c r="C7" s="1">
        <f t="shared" si="0"/>
        <v>5</v>
      </c>
      <c r="D7" s="1">
        <f t="shared" si="1"/>
        <v>1</v>
      </c>
      <c r="E7" s="1">
        <f>SUMIF(Home,A7,homescore)+SUMIF(Away,A7,awayscore)</f>
        <v>541</v>
      </c>
      <c r="F7" s="1">
        <f>SUMIF(Home,A7,awayscore)+SUMIF(Away,A7,homescore)</f>
        <v>507</v>
      </c>
      <c r="G7" s="1">
        <f t="shared" si="3"/>
        <v>34</v>
      </c>
      <c r="H7" s="1">
        <f t="shared" si="4"/>
        <v>1</v>
      </c>
      <c r="J7" s="7">
        <v>5</v>
      </c>
      <c r="K7" s="1" t="s">
        <v>29</v>
      </c>
      <c r="L7" s="7"/>
      <c r="M7" s="7"/>
      <c r="N7" s="18"/>
      <c r="O7" s="7"/>
      <c r="P7" s="7"/>
      <c r="Q7" s="7"/>
    </row>
    <row r="8" spans="1:17" x14ac:dyDescent="0.3">
      <c r="A8" s="1" t="s">
        <v>34</v>
      </c>
      <c r="B8" s="1" t="s">
        <v>16</v>
      </c>
      <c r="C8" s="1">
        <f t="shared" si="0"/>
        <v>2</v>
      </c>
      <c r="D8" s="1">
        <f t="shared" si="1"/>
        <v>4</v>
      </c>
      <c r="E8" s="1">
        <f t="shared" si="5"/>
        <v>312</v>
      </c>
      <c r="F8" s="1">
        <f t="shared" si="2"/>
        <v>365</v>
      </c>
      <c r="G8" s="1">
        <f t="shared" si="3"/>
        <v>-53</v>
      </c>
      <c r="H8" s="1">
        <f t="shared" si="4"/>
        <v>4</v>
      </c>
      <c r="J8" s="7">
        <v>6</v>
      </c>
      <c r="K8" s="1" t="s">
        <v>18</v>
      </c>
      <c r="L8" s="5"/>
      <c r="M8" s="5"/>
      <c r="N8" s="19"/>
      <c r="O8" s="7"/>
      <c r="P8" s="7"/>
      <c r="Q8" s="7"/>
    </row>
    <row r="9" spans="1:17" x14ac:dyDescent="0.3">
      <c r="A9" s="1"/>
      <c r="B9" s="1"/>
      <c r="C9" s="1"/>
      <c r="D9" s="1"/>
      <c r="E9" s="1"/>
      <c r="F9" s="1"/>
      <c r="G9" s="1"/>
      <c r="H9" s="1"/>
      <c r="J9" s="7">
        <v>7</v>
      </c>
      <c r="K9" s="1" t="s">
        <v>20</v>
      </c>
      <c r="L9" s="5"/>
      <c r="M9" s="5"/>
      <c r="N9" s="19"/>
      <c r="O9" s="7"/>
      <c r="P9" s="7"/>
      <c r="Q9" s="7"/>
    </row>
    <row r="10" spans="1:17" x14ac:dyDescent="0.3">
      <c r="A10" s="1"/>
      <c r="B10" s="1"/>
      <c r="C10" s="1"/>
      <c r="D10" s="1"/>
      <c r="E10" s="1"/>
      <c r="F10" s="1"/>
      <c r="G10" s="1"/>
      <c r="H10" s="1"/>
      <c r="J10" s="7">
        <v>8</v>
      </c>
      <c r="K10" s="1"/>
      <c r="L10" s="5"/>
      <c r="M10" s="5"/>
      <c r="N10" s="5"/>
      <c r="O10" s="7"/>
      <c r="P10" s="7"/>
      <c r="Q10" s="7"/>
    </row>
    <row r="14" spans="1:17" x14ac:dyDescent="0.3">
      <c r="A14" s="20" t="s">
        <v>21</v>
      </c>
      <c r="B14" s="20" t="s">
        <v>22</v>
      </c>
      <c r="C14" s="28" t="s">
        <v>23</v>
      </c>
      <c r="D14" s="28"/>
      <c r="E14" s="28" t="s">
        <v>24</v>
      </c>
      <c r="F14" s="28"/>
    </row>
    <row r="15" spans="1:17" x14ac:dyDescent="0.3">
      <c r="A15" s="14" t="s">
        <v>33</v>
      </c>
      <c r="B15" s="15">
        <v>0.72916666666666663</v>
      </c>
      <c r="C15" s="16" t="s">
        <v>18</v>
      </c>
      <c r="D15" s="17" t="s">
        <v>13</v>
      </c>
      <c r="E15" s="17">
        <v>75</v>
      </c>
      <c r="F15" s="17">
        <v>86</v>
      </c>
      <c r="O15" t="str">
        <f t="shared" ref="O15:O43" si="6">IF(E15=F15,0,IF(E15&gt;F15,C15,D15))</f>
        <v>Air Balls</v>
      </c>
      <c r="P15" t="str">
        <f t="shared" ref="P15:P43" si="7">IF(E15=F15,0,IF(E15&lt;F15,C15,D15))</f>
        <v>The A-Team</v>
      </c>
    </row>
    <row r="16" spans="1:17" x14ac:dyDescent="0.3">
      <c r="A16" s="14" t="s">
        <v>33</v>
      </c>
      <c r="B16" s="15">
        <v>0.76041666666666663</v>
      </c>
      <c r="C16" s="16" t="s">
        <v>15</v>
      </c>
      <c r="D16" s="17" t="s">
        <v>17</v>
      </c>
      <c r="E16" s="17">
        <v>10</v>
      </c>
      <c r="F16" s="17">
        <v>0</v>
      </c>
      <c r="O16" t="str">
        <f t="shared" si="6"/>
        <v>Ballkitects</v>
      </c>
      <c r="P16" t="str">
        <f t="shared" si="7"/>
        <v>Back Court Violators</v>
      </c>
    </row>
    <row r="17" spans="1:16" ht="15" customHeight="1" x14ac:dyDescent="0.3">
      <c r="A17" s="14" t="s">
        <v>33</v>
      </c>
      <c r="B17" s="15">
        <v>0.79166666666666663</v>
      </c>
      <c r="C17" s="16" t="s">
        <v>34</v>
      </c>
      <c r="D17" s="17" t="s">
        <v>29</v>
      </c>
      <c r="E17" s="17">
        <v>0</v>
      </c>
      <c r="F17" s="17">
        <v>10</v>
      </c>
      <c r="O17" t="str">
        <f t="shared" si="6"/>
        <v>Flint Tropics</v>
      </c>
      <c r="P17" t="str">
        <f t="shared" si="7"/>
        <v>Ankle Sprainers</v>
      </c>
    </row>
    <row r="18" spans="1:16" x14ac:dyDescent="0.3">
      <c r="A18" s="22" t="s">
        <v>35</v>
      </c>
      <c r="B18" s="23">
        <v>0.72916666666666663</v>
      </c>
      <c r="C18" s="24" t="s">
        <v>17</v>
      </c>
      <c r="D18" s="25" t="s">
        <v>13</v>
      </c>
      <c r="E18" s="25">
        <v>68</v>
      </c>
      <c r="F18" s="25">
        <v>63</v>
      </c>
      <c r="O18" t="str">
        <f t="shared" si="6"/>
        <v>Back Court Violators</v>
      </c>
      <c r="P18" t="str">
        <f t="shared" si="7"/>
        <v>Air Balls</v>
      </c>
    </row>
    <row r="19" spans="1:16" x14ac:dyDescent="0.3">
      <c r="A19" s="22" t="s">
        <v>35</v>
      </c>
      <c r="B19" s="23">
        <v>0.76041666666666663</v>
      </c>
      <c r="C19" s="24" t="s">
        <v>18</v>
      </c>
      <c r="D19" s="25" t="s">
        <v>34</v>
      </c>
      <c r="E19" s="25">
        <v>79</v>
      </c>
      <c r="F19" s="25">
        <v>73</v>
      </c>
      <c r="O19" t="str">
        <f t="shared" ref="O19:O26" si="8">IF(E19=F19,0,IF(E19&gt;F19,C19,D19))</f>
        <v>The A-Team</v>
      </c>
      <c r="P19" t="str">
        <f t="shared" ref="P19:P26" si="9">IF(E19=F19,0,IF(E19&lt;F19,C19,D19))</f>
        <v>Ankle Sprainers</v>
      </c>
    </row>
    <row r="20" spans="1:16" ht="15" customHeight="1" x14ac:dyDescent="0.3">
      <c r="A20" s="22" t="s">
        <v>35</v>
      </c>
      <c r="B20" s="23">
        <v>0.79166666666666663</v>
      </c>
      <c r="C20" s="24" t="s">
        <v>29</v>
      </c>
      <c r="D20" s="25" t="s">
        <v>15</v>
      </c>
      <c r="E20" s="25">
        <v>99</v>
      </c>
      <c r="F20" s="25">
        <v>96</v>
      </c>
      <c r="O20" t="str">
        <f t="shared" si="8"/>
        <v>Flint Tropics</v>
      </c>
      <c r="P20" t="str">
        <f t="shared" si="9"/>
        <v>Ballkitects</v>
      </c>
    </row>
    <row r="21" spans="1:16" x14ac:dyDescent="0.3">
      <c r="A21" s="14" t="s">
        <v>36</v>
      </c>
      <c r="B21" s="15">
        <v>0.72916666666666663</v>
      </c>
      <c r="C21" s="16" t="s">
        <v>34</v>
      </c>
      <c r="D21" s="17" t="s">
        <v>13</v>
      </c>
      <c r="E21" s="17">
        <v>53</v>
      </c>
      <c r="F21" s="17">
        <v>89</v>
      </c>
      <c r="O21" t="str">
        <f t="shared" si="8"/>
        <v>Air Balls</v>
      </c>
      <c r="P21" t="str">
        <f t="shared" si="9"/>
        <v>Ankle Sprainers</v>
      </c>
    </row>
    <row r="22" spans="1:16" x14ac:dyDescent="0.3">
      <c r="A22" s="14" t="s">
        <v>36</v>
      </c>
      <c r="B22" s="15">
        <v>0.76041666666666663</v>
      </c>
      <c r="C22" s="16" t="s">
        <v>29</v>
      </c>
      <c r="D22" s="17" t="s">
        <v>17</v>
      </c>
      <c r="E22" s="17">
        <v>111</v>
      </c>
      <c r="F22" s="17">
        <v>98</v>
      </c>
      <c r="O22" t="str">
        <f t="shared" si="8"/>
        <v>Flint Tropics</v>
      </c>
      <c r="P22" t="str">
        <f t="shared" si="9"/>
        <v>Back Court Violators</v>
      </c>
    </row>
    <row r="23" spans="1:16" x14ac:dyDescent="0.3">
      <c r="A23" s="14" t="s">
        <v>36</v>
      </c>
      <c r="B23" s="15">
        <v>0.79166666666666663</v>
      </c>
      <c r="C23" s="16" t="s">
        <v>18</v>
      </c>
      <c r="D23" s="17" t="s">
        <v>15</v>
      </c>
      <c r="E23" s="17">
        <v>79</v>
      </c>
      <c r="F23" s="17">
        <v>82</v>
      </c>
      <c r="O23" t="str">
        <f t="shared" si="8"/>
        <v>Ballkitects</v>
      </c>
      <c r="P23" t="str">
        <f t="shared" si="9"/>
        <v>The A-Team</v>
      </c>
    </row>
    <row r="24" spans="1:16" x14ac:dyDescent="0.3">
      <c r="A24" s="22" t="s">
        <v>37</v>
      </c>
      <c r="B24" s="23">
        <v>0.72916666666666663</v>
      </c>
      <c r="C24" s="24" t="s">
        <v>13</v>
      </c>
      <c r="D24" s="25" t="s">
        <v>29</v>
      </c>
      <c r="E24" s="25">
        <v>91</v>
      </c>
      <c r="F24" s="25">
        <v>93</v>
      </c>
      <c r="O24" t="str">
        <f t="shared" si="8"/>
        <v>Flint Tropics</v>
      </c>
      <c r="P24" t="str">
        <f t="shared" si="9"/>
        <v>Air Balls</v>
      </c>
    </row>
    <row r="25" spans="1:16" x14ac:dyDescent="0.3">
      <c r="A25" s="22" t="s">
        <v>37</v>
      </c>
      <c r="B25" s="23">
        <v>0.76041666666666663</v>
      </c>
      <c r="C25" s="24" t="s">
        <v>15</v>
      </c>
      <c r="D25" s="25" t="s">
        <v>34</v>
      </c>
      <c r="E25" s="25">
        <v>10</v>
      </c>
      <c r="F25" s="25">
        <v>0</v>
      </c>
      <c r="O25" t="str">
        <f t="shared" si="8"/>
        <v>Ballkitects</v>
      </c>
      <c r="P25" t="str">
        <f t="shared" si="9"/>
        <v>Ankle Sprainers</v>
      </c>
    </row>
    <row r="26" spans="1:16" x14ac:dyDescent="0.3">
      <c r="A26" s="22" t="s">
        <v>37</v>
      </c>
      <c r="B26" s="23">
        <v>0.79166666666666663</v>
      </c>
      <c r="C26" s="24" t="s">
        <v>17</v>
      </c>
      <c r="D26" s="25" t="s">
        <v>18</v>
      </c>
      <c r="E26" s="25">
        <v>10</v>
      </c>
      <c r="F26" s="25">
        <v>0</v>
      </c>
      <c r="O26" t="str">
        <f t="shared" si="8"/>
        <v>Back Court Violators</v>
      </c>
      <c r="P26" t="str">
        <f t="shared" si="9"/>
        <v>The A-Team</v>
      </c>
    </row>
    <row r="27" spans="1:16" x14ac:dyDescent="0.3">
      <c r="A27" s="14" t="s">
        <v>38</v>
      </c>
      <c r="B27" s="15">
        <v>0.72916666666666663</v>
      </c>
      <c r="C27" s="16" t="s">
        <v>15</v>
      </c>
      <c r="D27" s="17" t="s">
        <v>13</v>
      </c>
      <c r="E27" s="17">
        <v>67</v>
      </c>
      <c r="F27" s="17">
        <v>56</v>
      </c>
      <c r="O27" t="str">
        <f t="shared" si="6"/>
        <v>Ballkitects</v>
      </c>
      <c r="P27" t="str">
        <f t="shared" si="7"/>
        <v>Air Balls</v>
      </c>
    </row>
    <row r="28" spans="1:16" ht="15" customHeight="1" x14ac:dyDescent="0.3">
      <c r="A28" s="14" t="s">
        <v>38</v>
      </c>
      <c r="B28" s="15">
        <v>0.76041666666666663</v>
      </c>
      <c r="C28" s="16" t="s">
        <v>29</v>
      </c>
      <c r="D28" s="17" t="s">
        <v>18</v>
      </c>
      <c r="E28" s="17">
        <v>119</v>
      </c>
      <c r="F28" s="17">
        <v>110</v>
      </c>
      <c r="O28" t="str">
        <f t="shared" si="6"/>
        <v>Flint Tropics</v>
      </c>
      <c r="P28" t="str">
        <f t="shared" si="7"/>
        <v>The A-Team</v>
      </c>
    </row>
    <row r="29" spans="1:16" x14ac:dyDescent="0.3">
      <c r="A29" s="14" t="s">
        <v>38</v>
      </c>
      <c r="B29" s="15">
        <v>0.79166666666666663</v>
      </c>
      <c r="C29" s="16" t="s">
        <v>34</v>
      </c>
      <c r="D29" s="16" t="s">
        <v>17</v>
      </c>
      <c r="E29" s="17">
        <v>74</v>
      </c>
      <c r="F29" s="17">
        <v>68</v>
      </c>
      <c r="O29" t="str">
        <f t="shared" si="6"/>
        <v>Ankle Sprainers</v>
      </c>
      <c r="P29" t="str">
        <f t="shared" si="7"/>
        <v>Back Court Violators</v>
      </c>
    </row>
    <row r="30" spans="1:16" x14ac:dyDescent="0.3">
      <c r="A30" s="22" t="s">
        <v>39</v>
      </c>
      <c r="B30" s="23">
        <v>0.72916666666666663</v>
      </c>
      <c r="C30" s="24" t="s">
        <v>13</v>
      </c>
      <c r="D30" s="25" t="s">
        <v>18</v>
      </c>
      <c r="E30" s="25">
        <v>106</v>
      </c>
      <c r="F30" s="25">
        <v>85</v>
      </c>
      <c r="O30" t="str">
        <f t="shared" si="6"/>
        <v>Air Balls</v>
      </c>
      <c r="P30" t="str">
        <f t="shared" si="7"/>
        <v>The A-Team</v>
      </c>
    </row>
    <row r="31" spans="1:16" x14ac:dyDescent="0.3">
      <c r="A31" s="22" t="s">
        <v>39</v>
      </c>
      <c r="B31" s="23">
        <v>0.76041666666666663</v>
      </c>
      <c r="C31" s="24" t="s">
        <v>17</v>
      </c>
      <c r="D31" s="25" t="s">
        <v>15</v>
      </c>
      <c r="E31" s="25">
        <v>81</v>
      </c>
      <c r="F31" s="25">
        <v>90</v>
      </c>
      <c r="O31" t="str">
        <f t="shared" si="6"/>
        <v>Ballkitects</v>
      </c>
      <c r="P31" t="str">
        <f t="shared" si="7"/>
        <v>Back Court Violators</v>
      </c>
    </row>
    <row r="32" spans="1:16" x14ac:dyDescent="0.3">
      <c r="A32" s="22" t="s">
        <v>39</v>
      </c>
      <c r="B32" s="23">
        <v>0.79166666666666663</v>
      </c>
      <c r="C32" s="24" t="s">
        <v>29</v>
      </c>
      <c r="D32" s="25" t="s">
        <v>34</v>
      </c>
      <c r="E32" s="25">
        <v>109</v>
      </c>
      <c r="F32" s="25">
        <v>112</v>
      </c>
      <c r="O32" t="str">
        <f t="shared" si="6"/>
        <v>Ankle Sprainers</v>
      </c>
      <c r="P32" t="str">
        <f t="shared" si="7"/>
        <v>Flint Tropics</v>
      </c>
    </row>
    <row r="33" spans="1:16" x14ac:dyDescent="0.3">
      <c r="A33" s="14" t="s">
        <v>40</v>
      </c>
      <c r="B33" s="15">
        <v>0.72916666666666663</v>
      </c>
      <c r="C33" s="16" t="s">
        <v>13</v>
      </c>
      <c r="D33" s="17" t="s">
        <v>17</v>
      </c>
      <c r="E33" s="17"/>
      <c r="F33" s="17"/>
      <c r="O33">
        <f t="shared" si="6"/>
        <v>0</v>
      </c>
      <c r="P33">
        <f t="shared" si="7"/>
        <v>0</v>
      </c>
    </row>
    <row r="34" spans="1:16" x14ac:dyDescent="0.3">
      <c r="A34" s="14" t="s">
        <v>40</v>
      </c>
      <c r="B34" s="15">
        <v>0.76041666666666663</v>
      </c>
      <c r="C34" s="16" t="s">
        <v>34</v>
      </c>
      <c r="D34" s="17" t="s">
        <v>18</v>
      </c>
      <c r="E34" s="17"/>
      <c r="F34" s="17"/>
      <c r="O34">
        <f t="shared" si="6"/>
        <v>0</v>
      </c>
      <c r="P34">
        <f t="shared" si="7"/>
        <v>0</v>
      </c>
    </row>
    <row r="35" spans="1:16" x14ac:dyDescent="0.3">
      <c r="A35" s="14" t="s">
        <v>40</v>
      </c>
      <c r="B35" s="15">
        <v>0.79166666666666663</v>
      </c>
      <c r="C35" s="16" t="s">
        <v>15</v>
      </c>
      <c r="D35" s="17" t="s">
        <v>29</v>
      </c>
      <c r="E35" s="17"/>
      <c r="F35" s="17"/>
      <c r="O35">
        <f>IF(E35=F35,0,IF(E35&gt;F35,C35,D35))</f>
        <v>0</v>
      </c>
      <c r="P35">
        <f>IF(E35=F35,0,IF(E35&lt;F35,C35,D35))</f>
        <v>0</v>
      </c>
    </row>
    <row r="36" spans="1:16" x14ac:dyDescent="0.3">
      <c r="A36" s="22" t="s">
        <v>41</v>
      </c>
      <c r="B36" s="23">
        <v>0.72916666666666663</v>
      </c>
      <c r="C36" s="24" t="s">
        <v>13</v>
      </c>
      <c r="D36" s="25" t="s">
        <v>34</v>
      </c>
      <c r="E36" s="25"/>
      <c r="F36" s="25"/>
      <c r="O36">
        <f>IF(E36=F36,0,IF(E36&gt;F36,C36,D36))</f>
        <v>0</v>
      </c>
      <c r="P36">
        <f>IF(E36=F36,0,IF(E36&lt;F36,C36,D36))</f>
        <v>0</v>
      </c>
    </row>
    <row r="37" spans="1:16" x14ac:dyDescent="0.3">
      <c r="A37" s="22" t="s">
        <v>41</v>
      </c>
      <c r="B37" s="23">
        <v>0.76041666666666663</v>
      </c>
      <c r="C37" s="24" t="s">
        <v>17</v>
      </c>
      <c r="D37" s="25" t="s">
        <v>29</v>
      </c>
      <c r="E37" s="25"/>
      <c r="F37" s="25"/>
      <c r="O37">
        <f>IF(E37=F37,0,IF(E37&gt;F37,C37,D37))</f>
        <v>0</v>
      </c>
      <c r="P37">
        <f>IF(E37=F37,0,IF(E37&lt;F37,C37,D37))</f>
        <v>0</v>
      </c>
    </row>
    <row r="38" spans="1:16" ht="15" customHeight="1" x14ac:dyDescent="0.3">
      <c r="A38" s="22" t="s">
        <v>41</v>
      </c>
      <c r="B38" s="23">
        <v>0.79166666666666663</v>
      </c>
      <c r="C38" s="24" t="s">
        <v>15</v>
      </c>
      <c r="D38" s="25" t="s">
        <v>18</v>
      </c>
      <c r="E38" s="25"/>
      <c r="F38" s="25"/>
      <c r="O38">
        <f>IF(E38=F38,0,IF(E38&gt;F38,C38,D38))</f>
        <v>0</v>
      </c>
      <c r="P38">
        <f>IF(E38=F38,0,IF(E38&lt;F38,C38,D38))</f>
        <v>0</v>
      </c>
    </row>
    <row r="39" spans="1:16" x14ac:dyDescent="0.3">
      <c r="A39" s="14" t="s">
        <v>42</v>
      </c>
      <c r="B39" s="15">
        <v>0.72916666666666663</v>
      </c>
      <c r="C39" s="16" t="s">
        <v>29</v>
      </c>
      <c r="D39" s="17" t="s">
        <v>13</v>
      </c>
      <c r="E39" s="17"/>
      <c r="F39" s="17"/>
      <c r="O39">
        <f t="shared" si="6"/>
        <v>0</v>
      </c>
      <c r="P39">
        <f t="shared" si="7"/>
        <v>0</v>
      </c>
    </row>
    <row r="40" spans="1:16" x14ac:dyDescent="0.3">
      <c r="A40" s="14" t="s">
        <v>42</v>
      </c>
      <c r="B40" s="15">
        <v>0.76041666666666663</v>
      </c>
      <c r="C40" s="16" t="s">
        <v>34</v>
      </c>
      <c r="D40" s="17" t="s">
        <v>15</v>
      </c>
      <c r="E40" s="17"/>
      <c r="F40" s="17"/>
      <c r="O40">
        <f t="shared" si="6"/>
        <v>0</v>
      </c>
      <c r="P40">
        <f t="shared" si="7"/>
        <v>0</v>
      </c>
    </row>
    <row r="41" spans="1:16" ht="14.4" customHeight="1" x14ac:dyDescent="0.3">
      <c r="A41" s="14" t="s">
        <v>42</v>
      </c>
      <c r="B41" s="15">
        <v>0.79166666666666663</v>
      </c>
      <c r="C41" s="16" t="s">
        <v>18</v>
      </c>
      <c r="D41" s="17" t="s">
        <v>17</v>
      </c>
      <c r="E41" s="17"/>
      <c r="F41" s="17"/>
      <c r="O41">
        <f t="shared" si="6"/>
        <v>0</v>
      </c>
      <c r="P41">
        <f t="shared" si="7"/>
        <v>0</v>
      </c>
    </row>
    <row r="42" spans="1:16" x14ac:dyDescent="0.3">
      <c r="A42" s="22" t="s">
        <v>43</v>
      </c>
      <c r="B42" s="23">
        <v>0.72916666666666663</v>
      </c>
      <c r="C42" s="24" t="s">
        <v>13</v>
      </c>
      <c r="D42" s="25" t="s">
        <v>15</v>
      </c>
      <c r="E42" s="25"/>
      <c r="F42" s="25"/>
      <c r="O42">
        <f t="shared" si="6"/>
        <v>0</v>
      </c>
      <c r="P42">
        <f t="shared" si="7"/>
        <v>0</v>
      </c>
    </row>
    <row r="43" spans="1:16" ht="14.4" customHeight="1" x14ac:dyDescent="0.3">
      <c r="A43" s="22" t="s">
        <v>43</v>
      </c>
      <c r="B43" s="23">
        <v>0.76041666666666663</v>
      </c>
      <c r="C43" s="24" t="s">
        <v>18</v>
      </c>
      <c r="D43" s="25" t="s">
        <v>29</v>
      </c>
      <c r="E43" s="25"/>
      <c r="F43" s="25"/>
      <c r="O43">
        <f t="shared" si="6"/>
        <v>0</v>
      </c>
      <c r="P43">
        <f t="shared" si="7"/>
        <v>0</v>
      </c>
    </row>
    <row r="44" spans="1:16" x14ac:dyDescent="0.3">
      <c r="A44" s="22" t="s">
        <v>43</v>
      </c>
      <c r="B44" s="26">
        <v>0.79166666666666663</v>
      </c>
      <c r="C44" s="27" t="s">
        <v>17</v>
      </c>
      <c r="D44" s="27" t="s">
        <v>34</v>
      </c>
      <c r="E44" s="25"/>
      <c r="F44" s="25"/>
      <c r="K44" t="s">
        <v>29</v>
      </c>
    </row>
    <row r="45" spans="1:16" x14ac:dyDescent="0.3">
      <c r="A45" s="8" t="s">
        <v>25</v>
      </c>
      <c r="K45" s="11"/>
      <c r="L45" s="9" t="s">
        <v>29</v>
      </c>
    </row>
    <row r="46" spans="1:16" x14ac:dyDescent="0.3">
      <c r="A46" s="14" t="s">
        <v>27</v>
      </c>
      <c r="B46" s="15">
        <v>0.72916666666666663</v>
      </c>
      <c r="C46" s="16" t="s">
        <v>17</v>
      </c>
      <c r="D46" s="17" t="s">
        <v>19</v>
      </c>
      <c r="E46" s="17"/>
      <c r="F46" s="17"/>
      <c r="K46" s="12" t="s">
        <v>31</v>
      </c>
      <c r="L46" s="11"/>
    </row>
    <row r="47" spans="1:16" x14ac:dyDescent="0.3">
      <c r="A47" s="14" t="s">
        <v>27</v>
      </c>
      <c r="B47" s="15">
        <v>0.76041666666666663</v>
      </c>
      <c r="C47" s="16" t="s">
        <v>30</v>
      </c>
      <c r="D47" s="17" t="s">
        <v>18</v>
      </c>
      <c r="E47" s="17"/>
      <c r="F47" s="17"/>
      <c r="L47" s="10"/>
      <c r="M47" s="9"/>
    </row>
    <row r="48" spans="1:16" ht="14.4" customHeight="1" x14ac:dyDescent="0.3">
      <c r="A48" s="14" t="s">
        <v>27</v>
      </c>
      <c r="B48" s="15">
        <v>0.79166666666666663</v>
      </c>
      <c r="C48" s="16" t="s">
        <v>13</v>
      </c>
      <c r="D48" s="16" t="s">
        <v>15</v>
      </c>
      <c r="E48" s="17"/>
      <c r="F48" s="17"/>
      <c r="K48" s="9" t="s">
        <v>17</v>
      </c>
      <c r="L48" s="10" t="s">
        <v>17</v>
      </c>
      <c r="M48" s="10"/>
    </row>
    <row r="49" spans="1:14" x14ac:dyDescent="0.3">
      <c r="A49" s="3" t="s">
        <v>32</v>
      </c>
      <c r="B49" s="13">
        <v>0.72916666666666663</v>
      </c>
      <c r="C49" s="4" t="s">
        <v>13</v>
      </c>
      <c r="D49" s="1" t="s">
        <v>18</v>
      </c>
      <c r="E49" s="1"/>
      <c r="F49" s="1"/>
      <c r="K49" s="12" t="s">
        <v>19</v>
      </c>
      <c r="L49" s="21"/>
      <c r="M49" s="10"/>
    </row>
    <row r="50" spans="1:14" x14ac:dyDescent="0.3">
      <c r="A50" s="3" t="s">
        <v>32</v>
      </c>
      <c r="B50" s="13">
        <v>0.76041666666666663</v>
      </c>
      <c r="C50" s="4" t="s">
        <v>29</v>
      </c>
      <c r="D50" s="1" t="s">
        <v>17</v>
      </c>
      <c r="E50" s="1"/>
      <c r="F50" s="1"/>
      <c r="M50" s="10"/>
      <c r="N50" s="9"/>
    </row>
    <row r="51" spans="1:14" x14ac:dyDescent="0.3">
      <c r="A51" s="3" t="s">
        <v>32</v>
      </c>
      <c r="B51" s="13">
        <v>0.79166666666666663</v>
      </c>
      <c r="C51" s="4" t="s">
        <v>28</v>
      </c>
      <c r="D51" s="1" t="s">
        <v>23</v>
      </c>
      <c r="E51" s="1"/>
      <c r="F51" s="1"/>
      <c r="K51" s="9" t="s">
        <v>13</v>
      </c>
      <c r="L51" t="s">
        <v>13</v>
      </c>
      <c r="M51" s="10"/>
    </row>
    <row r="52" spans="1:14" x14ac:dyDescent="0.3">
      <c r="K52" s="12" t="s">
        <v>15</v>
      </c>
      <c r="L52" s="11"/>
      <c r="M52" s="10"/>
    </row>
    <row r="53" spans="1:14" x14ac:dyDescent="0.3">
      <c r="L53" s="10"/>
      <c r="M53" s="12"/>
    </row>
    <row r="54" spans="1:14" x14ac:dyDescent="0.3">
      <c r="K54" t="s">
        <v>30</v>
      </c>
      <c r="L54" s="10"/>
    </row>
    <row r="55" spans="1:14" x14ac:dyDescent="0.3">
      <c r="K55" s="11"/>
      <c r="L55" s="12" t="s">
        <v>18</v>
      </c>
    </row>
    <row r="56" spans="1:14" x14ac:dyDescent="0.3">
      <c r="K56" s="12" t="s">
        <v>18</v>
      </c>
    </row>
    <row r="59" spans="1:14" x14ac:dyDescent="0.3">
      <c r="N59" t="s">
        <v>26</v>
      </c>
    </row>
    <row r="60" spans="1:14" x14ac:dyDescent="0.3">
      <c r="M60" t="s">
        <v>26</v>
      </c>
    </row>
    <row r="64" spans="1:14" x14ac:dyDescent="0.3">
      <c r="L64" t="s">
        <v>26</v>
      </c>
    </row>
    <row r="65" spans="11:11" x14ac:dyDescent="0.3">
      <c r="K65" t="s">
        <v>26</v>
      </c>
    </row>
  </sheetData>
  <mergeCells count="2">
    <mergeCell ref="C14:D14"/>
    <mergeCell ref="E14:F14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Sheet1</vt:lpstr>
      <vt:lpstr>Away</vt:lpstr>
      <vt:lpstr>awayscore</vt:lpstr>
      <vt:lpstr>Home</vt:lpstr>
      <vt:lpstr>homescore</vt:lpstr>
      <vt:lpstr>losses</vt:lpstr>
      <vt:lpstr>Wins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</dc:creator>
  <cp:keywords/>
  <dc:description/>
  <cp:lastModifiedBy>Willa</cp:lastModifiedBy>
  <cp:revision/>
  <dcterms:created xsi:type="dcterms:W3CDTF">2019-02-13T16:14:00Z</dcterms:created>
  <dcterms:modified xsi:type="dcterms:W3CDTF">2023-03-16T00:04:59Z</dcterms:modified>
  <cp:category/>
  <cp:contentStatus/>
</cp:coreProperties>
</file>